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/>
  <mc:AlternateContent xmlns:mc="http://schemas.openxmlformats.org/markup-compatibility/2006">
    <mc:Choice Requires="x15">
      <x15ac:absPath xmlns:x15ac="http://schemas.microsoft.com/office/spreadsheetml/2010/11/ac" url="/Users/timvandervoord/Downloads/"/>
    </mc:Choice>
  </mc:AlternateContent>
  <xr:revisionPtr revIDLastSave="0" documentId="13_ncr:1_{CCA94462-D287-2D4C-9AE8-35AA27415F8A}" xr6:coauthVersionLast="47" xr6:coauthVersionMax="47" xr10:uidLastSave="{00000000-0000-0000-0000-000000000000}"/>
  <bookViews>
    <workbookView xWindow="3260" yWindow="500" windowWidth="32540" windowHeight="28140" xr2:uid="{00000000-000D-0000-FFFF-FFFF00000000}"/>
  </bookViews>
  <sheets>
    <sheet name="Rekenmodel metrolij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G22" i="1" s="1"/>
  <c r="F21" i="1"/>
  <c r="G21" i="1" s="1"/>
  <c r="F20" i="1"/>
  <c r="G20" i="1" s="1"/>
  <c r="F19" i="1"/>
  <c r="G19" i="1" s="1"/>
  <c r="D27" i="1" s="1"/>
  <c r="F14" i="1"/>
  <c r="F13" i="1"/>
  <c r="D26" i="1" s="1"/>
  <c r="D28" i="1" l="1"/>
  <c r="D30" i="1" s="1"/>
  <c r="D31" i="1" s="1"/>
  <c r="D35" i="1" l="1"/>
  <c r="D32" i="1"/>
  <c r="D36" i="1" l="1"/>
  <c r="D37" i="1" s="1"/>
  <c r="D33" i="1"/>
</calcChain>
</file>

<file path=xl/sharedStrings.xml><?xml version="1.0" encoding="utf-8"?>
<sst xmlns="http://schemas.openxmlformats.org/spreadsheetml/2006/main" count="41" uniqueCount="40">
  <si>
    <t xml:space="preserve">                                  REKENTOOL KOSTEN METROLIJNEN</t>
  </si>
  <si>
    <t>Invoer parameters voor rekenmodel</t>
  </si>
  <si>
    <t>Aantal stations</t>
  </si>
  <si>
    <t>Aantal beoogde participanten</t>
  </si>
  <si>
    <t>Opslag (in %)</t>
  </si>
  <si>
    <t>marge t.b.v. doorontwikkeling / reserves academy (advies 10-30%)</t>
  </si>
  <si>
    <t>Gemiddelde duur van een bijeenkomst</t>
  </si>
  <si>
    <t>uren</t>
  </si>
  <si>
    <t>Overheadkosten</t>
  </si>
  <si>
    <t>uurtarief ex btw</t>
  </si>
  <si>
    <t>Totaal uren</t>
  </si>
  <si>
    <t>totale kosten</t>
  </si>
  <si>
    <t>Projectleiding &amp; planning</t>
  </si>
  <si>
    <t>Dit voorbeeld is gebaseerd op gem 2 uur per week gedurende 21 weken voor plannen en algemene organisatie van een metrolijn van 7 stations</t>
  </si>
  <si>
    <t>Account &amp; community management</t>
  </si>
  <si>
    <t>Dit voorbeeld is gebaseerd op gem 3 uur per week gedurende 21 weken voor werven van deelnemers en aangesloten houden van deelnemers (promotie, mailings, communicatie etc)</t>
  </si>
  <si>
    <t>Kosten uitvoering stations</t>
  </si>
  <si>
    <t>tarief uur/stuk ex btw</t>
  </si>
  <si>
    <t>Aantal per station</t>
  </si>
  <si>
    <t>Totaal aantal</t>
  </si>
  <si>
    <t>Facilitator / presentator (voorbereiding en uitvoering)</t>
  </si>
  <si>
    <t>Voorbeeld is gebaseerd op 2 uur voor- en nabereiding en 4 uur uitvoering</t>
  </si>
  <si>
    <t>Expert / workshophouder (voorbereiding en uitvoering)</t>
  </si>
  <si>
    <t>Voorbeeld is gebaseerd op 4 uur voor- en nabereiding en 4 uur uitvoering</t>
  </si>
  <si>
    <t>Ruimte en faciliteiten</t>
  </si>
  <si>
    <t>Voorbeeld is gebaseerd  op gemiddelde prijs op regus.com voor een vergaderruimte van 12 man voor 1 dagdeel incl koffie en thee (125 - 300 euro)</t>
  </si>
  <si>
    <t>Overige kosten (materialen, licenties, tools etc)</t>
  </si>
  <si>
    <t xml:space="preserve">Voorbeeld is gebaseerd op 1 3D printer per deelnemer á 200euro + 400 algemene materiaalkosten </t>
  </si>
  <si>
    <t>Totalisatie</t>
  </si>
  <si>
    <t>Overheadskosten</t>
  </si>
  <si>
    <t>Kosten stations</t>
  </si>
  <si>
    <t>Marge</t>
  </si>
  <si>
    <t>Totaal</t>
  </si>
  <si>
    <t>Kosten per station ex btw</t>
  </si>
  <si>
    <t>Kosten per station per deelnemer ex btw</t>
  </si>
  <si>
    <t>Deelnemers prijs traject ex btw</t>
  </si>
  <si>
    <t>Kosten per station incl 21% btw</t>
  </si>
  <si>
    <t>Kosten per deelnemer incl 21% btw</t>
  </si>
  <si>
    <t>Deelnemers prijs traject incl btw</t>
  </si>
  <si>
    <r>
      <rPr>
        <sz val="10"/>
        <color theme="1"/>
        <rFont val="Arial"/>
        <family val="2"/>
      </rPr>
      <t xml:space="preserve">Het voorbeeld hieronder is gebaseerd op de metrolijn 3D printen met 7 stations uitgevoerd over een periode van 21 weken (1 bijeenkomst per 3 weken). Betreft </t>
    </r>
    <r>
      <rPr>
        <b/>
        <sz val="10"/>
        <color theme="1"/>
        <rFont val="Arial"/>
        <family val="2"/>
      </rPr>
      <t>alleen</t>
    </r>
    <r>
      <rPr>
        <sz val="10"/>
        <color theme="1"/>
        <rFont val="Arial"/>
        <family val="2"/>
      </rPr>
      <t xml:space="preserve"> de kosten voor de uitvoering, ontwikkelkosten worden niet meegenomen, gebruik de parameter 'opslag' en om een margepercentage aan te brengen t.b.v. doorontwikkelen van de lijn.</t>
    </r>
    <r>
      <rPr>
        <sz val="10"/>
        <color theme="1"/>
        <rFont val="Arial"/>
        <family val="2"/>
        <scheme val="minor"/>
      </rPr>
      <t xml:space="preserve"> Uurtarieven zijn gebaseerd op Handleiding Overheidstarieven 2023, productieve uren, schaal 12 voor projectleider en schaal 10 voor overigen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</si>
</sst>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2]\ #,##0.00"/>
  </numFmts>
  <fonts count="14" x14ac:knownFonts="1">
    <font>
      <sz val="10"/>
      <color rgb="FF000000"/>
      <name val="Arial"/>
      <scheme val="minor"/>
    </font>
    <font>
      <sz val="10"/>
      <color theme="0"/>
      <name val="Arial"/>
      <family val="2"/>
      <scheme val="minor"/>
    </font>
    <font>
      <b/>
      <sz val="18"/>
      <color rgb="FFFFFFFF"/>
      <name val="Roboto"/>
    </font>
    <font>
      <sz val="10"/>
      <color theme="1"/>
      <name val="Arial"/>
      <family val="2"/>
      <scheme val="minor"/>
    </font>
    <font>
      <b/>
      <sz val="14"/>
      <color theme="1"/>
      <name val="Roboto"/>
    </font>
    <font>
      <b/>
      <sz val="10"/>
      <color theme="1"/>
      <name val="Arial"/>
      <family val="2"/>
      <scheme val="minor"/>
    </font>
    <font>
      <b/>
      <i/>
      <sz val="10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4"/>
      <color rgb="FF000000"/>
      <name val="Arial"/>
      <family val="2"/>
      <scheme val="minor"/>
    </font>
    <font>
      <i/>
      <sz val="10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FF9900"/>
        <bgColor rgb="FFFF9900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</fills>
  <borders count="16"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3" fillId="0" borderId="0" xfId="0" applyFont="1" applyAlignment="1">
      <alignment vertical="center"/>
    </xf>
    <xf numFmtId="0" fontId="3" fillId="3" borderId="1" xfId="0" applyFont="1" applyFill="1" applyBorder="1"/>
    <xf numFmtId="0" fontId="4" fillId="3" borderId="1" xfId="0" applyFont="1" applyFill="1" applyBorder="1"/>
    <xf numFmtId="0" fontId="3" fillId="0" borderId="0" xfId="0" applyFont="1"/>
    <xf numFmtId="0" fontId="5" fillId="0" borderId="0" xfId="0" applyFont="1"/>
    <xf numFmtId="0" fontId="3" fillId="0" borderId="2" xfId="0" applyFont="1" applyBorder="1" applyAlignment="1">
      <alignment horizontal="left"/>
    </xf>
    <xf numFmtId="10" fontId="3" fillId="0" borderId="2" xfId="0" applyNumberFormat="1" applyFont="1" applyBorder="1" applyAlignment="1">
      <alignment horizontal="left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5" borderId="0" xfId="0" applyFont="1" applyFill="1" applyAlignment="1">
      <alignment horizontal="center"/>
    </xf>
    <xf numFmtId="164" fontId="3" fillId="6" borderId="6" xfId="0" applyNumberFormat="1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164" fontId="5" fillId="6" borderId="8" xfId="0" applyNumberFormat="1" applyFont="1" applyFill="1" applyBorder="1"/>
    <xf numFmtId="0" fontId="3" fillId="5" borderId="0" xfId="0" applyFont="1" applyFill="1"/>
    <xf numFmtId="164" fontId="3" fillId="6" borderId="9" xfId="0" applyNumberFormat="1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164" fontId="5" fillId="6" borderId="11" xfId="0" applyNumberFormat="1" applyFont="1" applyFill="1" applyBorder="1"/>
    <xf numFmtId="0" fontId="5" fillId="4" borderId="3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164" fontId="3" fillId="6" borderId="13" xfId="0" applyNumberFormat="1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3" fillId="6" borderId="15" xfId="0" applyFont="1" applyFill="1" applyBorder="1" applyAlignment="1">
      <alignment horizontal="center"/>
    </xf>
    <xf numFmtId="164" fontId="3" fillId="6" borderId="15" xfId="0" applyNumberFormat="1" applyFont="1" applyFill="1" applyBorder="1" applyAlignment="1">
      <alignment horizontal="center"/>
    </xf>
    <xf numFmtId="0" fontId="7" fillId="0" borderId="0" xfId="0" applyFont="1"/>
    <xf numFmtId="164" fontId="7" fillId="6" borderId="2" xfId="0" applyNumberFormat="1" applyFont="1" applyFill="1" applyBorder="1"/>
    <xf numFmtId="0" fontId="8" fillId="0" borderId="0" xfId="0" applyFont="1"/>
    <xf numFmtId="164" fontId="9" fillId="3" borderId="2" xfId="0" applyNumberFormat="1" applyFont="1" applyFill="1" applyBorder="1"/>
    <xf numFmtId="0" fontId="10" fillId="0" borderId="0" xfId="0" applyFont="1" applyAlignment="1">
      <alignment vertical="center"/>
    </xf>
    <xf numFmtId="0" fontId="11" fillId="0" borderId="0" xfId="0" applyFont="1"/>
    <xf numFmtId="164" fontId="8" fillId="3" borderId="2" xfId="0" applyNumberFormat="1" applyFont="1" applyFill="1" applyBorder="1"/>
    <xf numFmtId="0" fontId="8" fillId="0" borderId="0" xfId="0" applyFont="1"/>
    <xf numFmtId="0" fontId="0" fillId="0" borderId="0" xfId="0"/>
    <xf numFmtId="0" fontId="2" fillId="2" borderId="0" xfId="0" applyFont="1" applyFill="1" applyAlignment="1">
      <alignment vertical="center"/>
    </xf>
    <xf numFmtId="0" fontId="3" fillId="0" borderId="0" xfId="0" applyFont="1" applyAlignment="1">
      <alignment vertical="center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323850</xdr:colOff>
      <xdr:row>0</xdr:row>
      <xdr:rowOff>142875</xdr:rowOff>
    </xdr:from>
    <xdr:ext cx="1476375" cy="361950"/>
    <xdr:pic>
      <xdr:nvPicPr>
        <xdr:cNvPr id="2" name="image1.png" title="Afbeeldi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Y39"/>
  <sheetViews>
    <sheetView tabSelected="1" zoomScale="120" zoomScaleNormal="120" workbookViewId="0">
      <pane ySplit="2" topLeftCell="A3" activePane="bottomLeft" state="frozen"/>
      <selection pane="bottomLeft" activeCell="F6" sqref="F6"/>
    </sheetView>
  </sheetViews>
  <sheetFormatPr baseColWidth="10" defaultColWidth="12.6640625" defaultRowHeight="15.75" customHeight="1" x14ac:dyDescent="0.15"/>
  <cols>
    <col min="1" max="1" width="2.83203125" customWidth="1"/>
    <col min="2" max="2" width="13.1640625" customWidth="1"/>
    <col min="3" max="3" width="34.5" customWidth="1"/>
    <col min="4" max="4" width="19.6640625" customWidth="1"/>
    <col min="5" max="7" width="18.1640625" customWidth="1"/>
  </cols>
  <sheetData>
    <row r="1" spans="1:25" ht="51.75" customHeight="1" x14ac:dyDescent="0.15">
      <c r="A1" s="1"/>
      <c r="B1" s="37" t="s">
        <v>0</v>
      </c>
      <c r="C1" s="36"/>
      <c r="D1" s="36"/>
      <c r="E1" s="36"/>
      <c r="F1" s="36"/>
      <c r="G1" s="36"/>
      <c r="H1" s="36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51.75" customHeight="1" x14ac:dyDescent="0.15">
      <c r="A2" s="38" t="s">
        <v>39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26.25" customHeight="1" x14ac:dyDescent="0.2">
      <c r="A3" s="4"/>
      <c r="B3" s="5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ht="21" customHeight="1" x14ac:dyDescent="0.15">
      <c r="B4" s="6"/>
    </row>
    <row r="5" spans="1:25" ht="21" customHeight="1" x14ac:dyDescent="0.15">
      <c r="B5" s="7" t="s">
        <v>2</v>
      </c>
      <c r="D5" s="8">
        <v>7</v>
      </c>
    </row>
    <row r="6" spans="1:25" ht="21" customHeight="1" x14ac:dyDescent="0.15">
      <c r="B6" s="7" t="s">
        <v>3</v>
      </c>
      <c r="D6" s="8">
        <v>12</v>
      </c>
    </row>
    <row r="7" spans="1:25" ht="21" customHeight="1" x14ac:dyDescent="0.15">
      <c r="B7" s="7" t="s">
        <v>4</v>
      </c>
      <c r="D7" s="9">
        <v>0.15</v>
      </c>
      <c r="E7" s="6" t="s">
        <v>5</v>
      </c>
    </row>
    <row r="8" spans="1:25" ht="21" customHeight="1" x14ac:dyDescent="0.15">
      <c r="B8" s="7" t="s">
        <v>6</v>
      </c>
      <c r="D8" s="8">
        <v>4</v>
      </c>
      <c r="E8" s="6" t="s">
        <v>7</v>
      </c>
    </row>
    <row r="9" spans="1:25" ht="21" customHeight="1" x14ac:dyDescent="0.15"/>
    <row r="10" spans="1:25" ht="21" customHeight="1" x14ac:dyDescent="0.2">
      <c r="A10" s="4"/>
      <c r="B10" s="5" t="s">
        <v>8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25" ht="21" customHeight="1" x14ac:dyDescent="0.15"/>
    <row r="12" spans="1:25" ht="21" customHeight="1" x14ac:dyDescent="0.15">
      <c r="B12" s="7"/>
      <c r="D12" s="10" t="s">
        <v>9</v>
      </c>
      <c r="E12" s="11" t="s">
        <v>10</v>
      </c>
      <c r="F12" s="12" t="s">
        <v>11</v>
      </c>
      <c r="G12" s="13"/>
    </row>
    <row r="13" spans="1:25" ht="21" customHeight="1" x14ac:dyDescent="0.15">
      <c r="B13" s="7" t="s">
        <v>12</v>
      </c>
      <c r="D13" s="14">
        <v>97</v>
      </c>
      <c r="E13" s="15">
        <v>40</v>
      </c>
      <c r="F13" s="16">
        <f t="shared" ref="F13:F14" si="0">D13*E13</f>
        <v>3880</v>
      </c>
      <c r="G13" s="17" t="s">
        <v>13</v>
      </c>
    </row>
    <row r="14" spans="1:25" ht="21" customHeight="1" x14ac:dyDescent="0.15">
      <c r="B14" s="7" t="s">
        <v>14</v>
      </c>
      <c r="D14" s="18">
        <v>78</v>
      </c>
      <c r="E14" s="19">
        <v>60</v>
      </c>
      <c r="F14" s="20">
        <f t="shared" si="0"/>
        <v>4680</v>
      </c>
      <c r="G14" s="17" t="s">
        <v>15</v>
      </c>
    </row>
    <row r="15" spans="1:25" ht="21" customHeight="1" x14ac:dyDescent="0.15"/>
    <row r="16" spans="1:25" ht="21" customHeight="1" x14ac:dyDescent="0.2">
      <c r="A16" s="4"/>
      <c r="B16" s="5" t="s">
        <v>16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25" ht="21" customHeight="1" x14ac:dyDescent="0.15"/>
    <row r="18" spans="1:25" ht="21" customHeight="1" x14ac:dyDescent="0.15">
      <c r="B18" s="6"/>
      <c r="D18" s="21" t="s">
        <v>17</v>
      </c>
      <c r="E18" s="22" t="s">
        <v>18</v>
      </c>
      <c r="F18" s="23" t="s">
        <v>19</v>
      </c>
      <c r="G18" s="23" t="s">
        <v>11</v>
      </c>
    </row>
    <row r="19" spans="1:25" ht="21" customHeight="1" x14ac:dyDescent="0.15">
      <c r="B19" s="7" t="s">
        <v>20</v>
      </c>
      <c r="D19" s="24">
        <v>78</v>
      </c>
      <c r="E19" s="25">
        <v>6</v>
      </c>
      <c r="F19" s="26">
        <f>ROUND(E19*D5,0)</f>
        <v>42</v>
      </c>
      <c r="G19" s="27">
        <f t="shared" ref="G19:G22" si="1">D19*F19</f>
        <v>3276</v>
      </c>
      <c r="H19" s="6" t="s">
        <v>21</v>
      </c>
    </row>
    <row r="20" spans="1:25" ht="21" customHeight="1" x14ac:dyDescent="0.15">
      <c r="B20" s="7" t="s">
        <v>22</v>
      </c>
      <c r="D20" s="24">
        <v>97</v>
      </c>
      <c r="E20" s="25">
        <v>8</v>
      </c>
      <c r="F20" s="26">
        <f>ROUND(E20*D5,0)</f>
        <v>56</v>
      </c>
      <c r="G20" s="27">
        <f t="shared" si="1"/>
        <v>5432</v>
      </c>
      <c r="H20" s="6" t="s">
        <v>23</v>
      </c>
    </row>
    <row r="21" spans="1:25" ht="21" customHeight="1" x14ac:dyDescent="0.15">
      <c r="B21" s="7" t="s">
        <v>24</v>
      </c>
      <c r="D21" s="24">
        <v>225</v>
      </c>
      <c r="E21" s="25">
        <v>1</v>
      </c>
      <c r="F21" s="26">
        <f>ROUND(E21*D5,0)</f>
        <v>7</v>
      </c>
      <c r="G21" s="27">
        <f t="shared" si="1"/>
        <v>1575</v>
      </c>
      <c r="H21" s="6" t="s">
        <v>25</v>
      </c>
    </row>
    <row r="22" spans="1:25" ht="21" customHeight="1" x14ac:dyDescent="0.15">
      <c r="B22" s="7" t="s">
        <v>26</v>
      </c>
      <c r="D22" s="24">
        <v>2800</v>
      </c>
      <c r="E22" s="25">
        <v>0.14000000000000001</v>
      </c>
      <c r="F22" s="26">
        <f>ROUND(E22*D5,0)</f>
        <v>1</v>
      </c>
      <c r="G22" s="27">
        <f t="shared" si="1"/>
        <v>2800</v>
      </c>
      <c r="H22" s="6" t="s">
        <v>27</v>
      </c>
    </row>
    <row r="23" spans="1:25" ht="21" customHeight="1" x14ac:dyDescent="0.15"/>
    <row r="24" spans="1:25" ht="21" customHeight="1" x14ac:dyDescent="0.2">
      <c r="A24" s="4"/>
      <c r="B24" s="5" t="s">
        <v>28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spans="1:25" ht="21" customHeight="1" x14ac:dyDescent="0.15"/>
    <row r="26" spans="1:25" ht="21" customHeight="1" x14ac:dyDescent="0.2">
      <c r="B26" s="28" t="s">
        <v>29</v>
      </c>
      <c r="D26" s="29">
        <f>SUM(F13:F14)</f>
        <v>8560</v>
      </c>
    </row>
    <row r="27" spans="1:25" ht="21" customHeight="1" x14ac:dyDescent="0.2">
      <c r="B27" s="28" t="s">
        <v>30</v>
      </c>
      <c r="D27" s="29">
        <f>SUM(G19:G22)</f>
        <v>13083</v>
      </c>
    </row>
    <row r="28" spans="1:25" ht="21" customHeight="1" x14ac:dyDescent="0.2">
      <c r="B28" s="28" t="s">
        <v>31</v>
      </c>
      <c r="D28" s="29">
        <f>SUM(D26:D27)*D7</f>
        <v>3246.45</v>
      </c>
    </row>
    <row r="29" spans="1:25" ht="21" customHeight="1" x14ac:dyDescent="0.15"/>
    <row r="30" spans="1:25" ht="21" customHeight="1" x14ac:dyDescent="0.2">
      <c r="B30" s="30" t="s">
        <v>32</v>
      </c>
      <c r="D30" s="31">
        <f>SUM(D26:D28)</f>
        <v>24889.45</v>
      </c>
    </row>
    <row r="31" spans="1:25" ht="21" customHeight="1" x14ac:dyDescent="0.2">
      <c r="B31" s="30" t="s">
        <v>33</v>
      </c>
      <c r="D31" s="31">
        <f t="shared" ref="D31:D32" si="2">D30/D5</f>
        <v>3555.6357142857146</v>
      </c>
    </row>
    <row r="32" spans="1:25" ht="21" customHeight="1" x14ac:dyDescent="0.2">
      <c r="B32" s="30" t="s">
        <v>34</v>
      </c>
      <c r="D32" s="31">
        <f t="shared" si="2"/>
        <v>296.30297619047622</v>
      </c>
      <c r="E32" s="32"/>
    </row>
    <row r="33" spans="1:25" ht="21" customHeight="1" x14ac:dyDescent="0.2">
      <c r="B33" s="35" t="s">
        <v>35</v>
      </c>
      <c r="C33" s="36"/>
      <c r="D33" s="31">
        <f>D32*D5</f>
        <v>2074.1208333333334</v>
      </c>
      <c r="F33" s="32"/>
    </row>
    <row r="34" spans="1:25" ht="21" customHeight="1" x14ac:dyDescent="0.2">
      <c r="B34" s="33"/>
      <c r="D34" s="7"/>
    </row>
    <row r="35" spans="1:25" ht="21" customHeight="1" x14ac:dyDescent="0.2">
      <c r="B35" s="30" t="s">
        <v>36</v>
      </c>
      <c r="D35" s="34">
        <f t="shared" ref="D35:D36" si="3">D31*1.21</f>
        <v>4302.3192142857142</v>
      </c>
    </row>
    <row r="36" spans="1:25" ht="21" customHeight="1" x14ac:dyDescent="0.2">
      <c r="B36" s="30" t="s">
        <v>37</v>
      </c>
      <c r="D36" s="34">
        <f t="shared" si="3"/>
        <v>358.52660119047619</v>
      </c>
    </row>
    <row r="37" spans="1:25" ht="21" customHeight="1" x14ac:dyDescent="0.2">
      <c r="B37" s="35" t="s">
        <v>38</v>
      </c>
      <c r="C37" s="36"/>
      <c r="D37" s="31">
        <f>D36*D5</f>
        <v>2509.6862083333335</v>
      </c>
      <c r="E37" s="32"/>
      <c r="F37" s="32"/>
    </row>
    <row r="38" spans="1:25" ht="21" customHeight="1" x14ac:dyDescent="0.15"/>
    <row r="39" spans="1:25" ht="21" customHeight="1" x14ac:dyDescent="0.1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</sheetData>
  <mergeCells count="4">
    <mergeCell ref="B33:C33"/>
    <mergeCell ref="B37:C37"/>
    <mergeCell ref="B1:H1"/>
    <mergeCell ref="A2:K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Rekenmodel metrolijn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Tim van der Voord</cp:lastModifiedBy>
  <dcterms:modified xsi:type="dcterms:W3CDTF">2023-10-04T10:17:32Z</dcterms:modified>
</cp:coreProperties>
</file>